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2018 Conference\Self-Grading\"/>
    </mc:Choice>
  </mc:AlternateContent>
  <bookViews>
    <workbookView xWindow="0" yWindow="0" windowWidth="17490" windowHeight="7980" activeTab="4"/>
  </bookViews>
  <sheets>
    <sheet name="Score Sheet" sheetId="7" r:id="rId1"/>
    <sheet name="Conditional" sheetId="1" r:id="rId2"/>
    <sheet name="IF" sheetId="6" r:id="rId3"/>
    <sheet name="Drop Down" sheetId="5" r:id="rId4"/>
    <sheet name="VLookup" sheetId="2" r:id="rId5"/>
    <sheet name="Randbetween" sheetId="4" r:id="rId6"/>
    <sheet name="Macros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24" i="7"/>
  <c r="D23" i="7"/>
  <c r="D22" i="7"/>
  <c r="D16" i="7"/>
  <c r="M12" i="7"/>
  <c r="K19" i="7"/>
  <c r="D13" i="7" s="1"/>
  <c r="K12" i="7"/>
  <c r="K17" i="7" s="1"/>
  <c r="D12" i="7" s="1"/>
  <c r="K13" i="7"/>
  <c r="K14" i="7"/>
  <c r="K15" i="7"/>
  <c r="K16" i="7"/>
  <c r="J10" i="7"/>
  <c r="D11" i="7" s="1"/>
  <c r="C39" i="7"/>
  <c r="K23" i="7"/>
  <c r="M15" i="7"/>
  <c r="M19" i="7"/>
  <c r="M21" i="7"/>
  <c r="M17" i="7"/>
  <c r="D37" i="7" l="1"/>
  <c r="D36" i="7"/>
  <c r="D32" i="7"/>
  <c r="D31" i="7"/>
  <c r="D28" i="7"/>
  <c r="D27" i="7"/>
  <c r="G4" i="4"/>
  <c r="M4" i="4"/>
  <c r="K6" i="4"/>
  <c r="Q6" i="4"/>
  <c r="Q8" i="4"/>
  <c r="L10" i="4"/>
  <c r="S10" i="4"/>
  <c r="Q12" i="4"/>
  <c r="O14" i="4"/>
  <c r="L2" i="4"/>
  <c r="G4" i="2"/>
  <c r="M14" i="7" l="1"/>
  <c r="D19" i="7" s="1"/>
  <c r="M13" i="7" l="1"/>
  <c r="D18" i="7" s="1"/>
  <c r="K21" i="7" l="1"/>
  <c r="D17" i="7" s="1"/>
  <c r="D39" i="7" s="1"/>
</calcChain>
</file>

<file path=xl/sharedStrings.xml><?xml version="1.0" encoding="utf-8"?>
<sst xmlns="http://schemas.openxmlformats.org/spreadsheetml/2006/main" count="322" uniqueCount="275">
  <si>
    <t>Use the SUM feature:</t>
  </si>
  <si>
    <t>Check #</t>
  </si>
  <si>
    <t>Transaction</t>
  </si>
  <si>
    <t>Debit</t>
  </si>
  <si>
    <t>Credit</t>
  </si>
  <si>
    <t>Balance</t>
  </si>
  <si>
    <t>Wal-Mart</t>
  </si>
  <si>
    <t>Target</t>
  </si>
  <si>
    <t>Jennifer Smith</t>
  </si>
  <si>
    <t>Paycheck</t>
  </si>
  <si>
    <t>George</t>
  </si>
  <si>
    <t>Abraham</t>
  </si>
  <si>
    <t>Enter the correct last name fo the President of the United States.</t>
  </si>
  <si>
    <t>Barack</t>
  </si>
  <si>
    <t>Donald</t>
  </si>
  <si>
    <t>John F.</t>
  </si>
  <si>
    <t>Washington</t>
  </si>
  <si>
    <t>Lincoln</t>
  </si>
  <si>
    <t>Kennedy</t>
  </si>
  <si>
    <t>Obama</t>
  </si>
  <si>
    <t>Trump</t>
  </si>
  <si>
    <t>Price</t>
  </si>
  <si>
    <t>QTY</t>
  </si>
  <si>
    <t>Item</t>
  </si>
  <si>
    <t>Total:</t>
  </si>
  <si>
    <t>What is the total cost of each item?</t>
  </si>
  <si>
    <t>Use the AVERAGE function to solve each column.</t>
  </si>
  <si>
    <t>Denny, Tajuana</t>
  </si>
  <si>
    <t>Choate, Geri</t>
  </si>
  <si>
    <t>Wight, Dallas</t>
  </si>
  <si>
    <t>Pound, Myrtie</t>
  </si>
  <si>
    <t>Mclaren, Annamaria</t>
  </si>
  <si>
    <t>Fisk, Carmela</t>
  </si>
  <si>
    <t>Gillespie, Cleo</t>
  </si>
  <si>
    <t>Horner, Madyson</t>
  </si>
  <si>
    <t>Benham, Nona</t>
  </si>
  <si>
    <t>Carlton, Shelli</t>
  </si>
  <si>
    <t>Student Name</t>
  </si>
  <si>
    <t>Team</t>
  </si>
  <si>
    <t>Blue</t>
  </si>
  <si>
    <t>Green</t>
  </si>
  <si>
    <t>Yellow</t>
  </si>
  <si>
    <t>Hooley, Vida</t>
  </si>
  <si>
    <t>Bradford, Sherman</t>
  </si>
  <si>
    <t>Bourdon, Sidney</t>
  </si>
  <si>
    <t>Huntington, Landen</t>
  </si>
  <si>
    <t>Cairns, Miya</t>
  </si>
  <si>
    <t>Mertz, Antwan</t>
  </si>
  <si>
    <t>Mc Guire, Leola</t>
  </si>
  <si>
    <t>Countryman, Herman</t>
  </si>
  <si>
    <t>College, Kristyn</t>
  </si>
  <si>
    <t>Sheppard, Margarito</t>
  </si>
  <si>
    <t>Pts</t>
  </si>
  <si>
    <t>What type of graph is shown below?</t>
  </si>
  <si>
    <t>Which American war had the most losses?</t>
  </si>
  <si>
    <t>Which of the following is a FUNCTION?</t>
  </si>
  <si>
    <t>A</t>
  </si>
  <si>
    <t>B</t>
  </si>
  <si>
    <t>C</t>
  </si>
  <si>
    <t>D</t>
  </si>
  <si>
    <t>A12*E12</t>
  </si>
  <si>
    <t>=A4-B5</t>
  </si>
  <si>
    <t>=SUM(G4:G18)</t>
  </si>
  <si>
    <t>=A14(B15-B14)</t>
  </si>
  <si>
    <t>Nouns</t>
  </si>
  <si>
    <t>Adjectives</t>
  </si>
  <si>
    <t>Verbs</t>
  </si>
  <si>
    <t>Type the following sentence perfectly:</t>
  </si>
  <si>
    <t>The quick brown fox jumps over a lazy dog.</t>
  </si>
  <si>
    <t>Pack my box with five dozen liquor jugs.</t>
  </si>
  <si>
    <t>How quickly daft jumping zebras vex.</t>
  </si>
  <si>
    <t>Score</t>
  </si>
  <si>
    <t xml:space="preserve">Name: </t>
  </si>
  <si>
    <t>Per:</t>
  </si>
  <si>
    <t>Part 1: Conditional Formatting</t>
  </si>
  <si>
    <t>SUM</t>
  </si>
  <si>
    <t>Names</t>
  </si>
  <si>
    <t>Cost</t>
  </si>
  <si>
    <t>Part 2: If Functions</t>
  </si>
  <si>
    <t>Average</t>
  </si>
  <si>
    <t>Checking</t>
  </si>
  <si>
    <t>Countif</t>
  </si>
  <si>
    <t>Sentences</t>
  </si>
  <si>
    <t>Part 3: Drop Down</t>
  </si>
  <si>
    <t>Graph Type</t>
  </si>
  <si>
    <t>Wars</t>
  </si>
  <si>
    <t>Function</t>
  </si>
  <si>
    <t>Part 4: Vlookup</t>
  </si>
  <si>
    <t>Possible</t>
  </si>
  <si>
    <t>Points</t>
  </si>
  <si>
    <t>dolphin</t>
  </si>
  <si>
    <t>pajamas</t>
  </si>
  <si>
    <t>turkey</t>
  </si>
  <si>
    <t>gazebo</t>
  </si>
  <si>
    <t>trousers</t>
  </si>
  <si>
    <t>ranch</t>
  </si>
  <si>
    <t>loft</t>
  </si>
  <si>
    <t>sarong</t>
  </si>
  <si>
    <t>teacher</t>
  </si>
  <si>
    <t>weapon</t>
  </si>
  <si>
    <t>inch</t>
  </si>
  <si>
    <t>gold</t>
  </si>
  <si>
    <t>damage</t>
  </si>
  <si>
    <t>lips</t>
  </si>
  <si>
    <t>lamp</t>
  </si>
  <si>
    <t>society</t>
  </si>
  <si>
    <t>shower</t>
  </si>
  <si>
    <t>accident</t>
  </si>
  <si>
    <t>tiara</t>
  </si>
  <si>
    <t>flip-flops</t>
  </si>
  <si>
    <t>toilet seat</t>
  </si>
  <si>
    <t>quick</t>
  </si>
  <si>
    <t>slow</t>
  </si>
  <si>
    <t>difficult</t>
  </si>
  <si>
    <t>soupy</t>
  </si>
  <si>
    <t>short-term</t>
  </si>
  <si>
    <t>strange</t>
  </si>
  <si>
    <t>impressive</t>
  </si>
  <si>
    <t>pink</t>
  </si>
  <si>
    <t>handy</t>
  </si>
  <si>
    <t>unequaled</t>
  </si>
  <si>
    <t>tragic</t>
  </si>
  <si>
    <t>tedious</t>
  </si>
  <si>
    <t>glum</t>
  </si>
  <si>
    <t>melodic</t>
  </si>
  <si>
    <t>huge</t>
  </si>
  <si>
    <t>absolute</t>
  </si>
  <si>
    <t>disastrous</t>
  </si>
  <si>
    <t>prestigious</t>
  </si>
  <si>
    <t>physical</t>
  </si>
  <si>
    <t>grown</t>
  </si>
  <si>
    <t>busy</t>
  </si>
  <si>
    <t>explain</t>
  </si>
  <si>
    <t>kill</t>
  </si>
  <si>
    <t>deduce</t>
  </si>
  <si>
    <t>sigh</t>
  </si>
  <si>
    <t>dance</t>
  </si>
  <si>
    <t>divulge</t>
  </si>
  <si>
    <t>impress</t>
  </si>
  <si>
    <t>acquiesce</t>
  </si>
  <si>
    <t>bite</t>
  </si>
  <si>
    <t>greet</t>
  </si>
  <si>
    <t>emulate</t>
  </si>
  <si>
    <t>mask</t>
  </si>
  <si>
    <t>add</t>
  </si>
  <si>
    <t>overthrow</t>
  </si>
  <si>
    <t>stretch</t>
  </si>
  <si>
    <t>wreck</t>
  </si>
  <si>
    <t>lure</t>
  </si>
  <si>
    <t>flub</t>
  </si>
  <si>
    <t>alphebetize</t>
  </si>
  <si>
    <t>skim</t>
  </si>
  <si>
    <t>dramatize</t>
  </si>
  <si>
    <t>Adverbs</t>
  </si>
  <si>
    <t>quickly</t>
  </si>
  <si>
    <t>swiftly</t>
  </si>
  <si>
    <t>genrally</t>
  </si>
  <si>
    <t>medically</t>
  </si>
  <si>
    <t>truly</t>
  </si>
  <si>
    <t>dearly</t>
  </si>
  <si>
    <t>actively</t>
  </si>
  <si>
    <t>shamelessley</t>
  </si>
  <si>
    <t>hopelessly</t>
  </si>
  <si>
    <t>reproachfully</t>
  </si>
  <si>
    <t>furiously</t>
  </si>
  <si>
    <t>informally</t>
  </si>
  <si>
    <t>decently</t>
  </si>
  <si>
    <t>zealously</t>
  </si>
  <si>
    <t>busily</t>
  </si>
  <si>
    <t>fortunately</t>
  </si>
  <si>
    <t>promptly</t>
  </si>
  <si>
    <t>dociley</t>
  </si>
  <si>
    <t>sheepishly</t>
  </si>
  <si>
    <t>incessantly</t>
  </si>
  <si>
    <t>unfavorably</t>
  </si>
  <si>
    <t>Rank</t>
  </si>
  <si>
    <t>Name</t>
  </si>
  <si>
    <t>Adjusted Gross</t>
  </si>
  <si>
    <t>Year</t>
  </si>
  <si>
    <t>Gone with the Wind</t>
  </si>
  <si>
    <t>Star Wars</t>
  </si>
  <si>
    <t>The Sound of Music</t>
  </si>
  <si>
    <t>E.T.: The Extra-Terrestrial</t>
  </si>
  <si>
    <t>Titanic</t>
  </si>
  <si>
    <t>The Ten Commandments</t>
  </si>
  <si>
    <t>Jaws</t>
  </si>
  <si>
    <t>Doctor Zhivago</t>
  </si>
  <si>
    <t>The Exorcist</t>
  </si>
  <si>
    <t>Snow White and the Seven Dwarfs</t>
  </si>
  <si>
    <t>Star Wars: The Force Awakens</t>
  </si>
  <si>
    <t>101 Dalmatians</t>
  </si>
  <si>
    <t>The Empire Strikes Back</t>
  </si>
  <si>
    <t>Ben-Hur</t>
  </si>
  <si>
    <t>Avatar</t>
  </si>
  <si>
    <t>Return of the Jedi</t>
  </si>
  <si>
    <t>Jurassic Park</t>
  </si>
  <si>
    <t>Star Wars: Episode I - The Phantom Menace</t>
  </si>
  <si>
    <t>The Lion King</t>
  </si>
  <si>
    <t>The Sting</t>
  </si>
  <si>
    <t>Raiders of the Lost Ark</t>
  </si>
  <si>
    <t>The Graduate</t>
  </si>
  <si>
    <t>Fantasia</t>
  </si>
  <si>
    <t>Jurassic World</t>
  </si>
  <si>
    <t>The Godfather</t>
  </si>
  <si>
    <t>Forrest Gump</t>
  </si>
  <si>
    <t>Mary Poppins</t>
  </si>
  <si>
    <t>Grease</t>
  </si>
  <si>
    <t>Marvel's The Avengers</t>
  </si>
  <si>
    <t>Thunderball</t>
  </si>
  <si>
    <t>The Dark Knight</t>
  </si>
  <si>
    <t>The Jungle Book</t>
  </si>
  <si>
    <t>Sleeping Beauty</t>
  </si>
  <si>
    <t>Ghostbusters</t>
  </si>
  <si>
    <t>Shrek 2</t>
  </si>
  <si>
    <t>Butch Cassidy and the Sundance Kid</t>
  </si>
  <si>
    <t>Love Story</t>
  </si>
  <si>
    <t>Spider-Man</t>
  </si>
  <si>
    <t>Independence Day</t>
  </si>
  <si>
    <t>Home Alone</t>
  </si>
  <si>
    <t>Star Wars: The Last Jedi</t>
  </si>
  <si>
    <t>Pinocchio</t>
  </si>
  <si>
    <t>Cleopatra (1963)</t>
  </si>
  <si>
    <t>Beverly Hills Cop</t>
  </si>
  <si>
    <t>Goldfinger</t>
  </si>
  <si>
    <t>Airport</t>
  </si>
  <si>
    <t>American Graffiti</t>
  </si>
  <si>
    <t>The Robe</t>
  </si>
  <si>
    <t>Pirates of the Caribbean: Dead Man's Chest</t>
  </si>
  <si>
    <t>Around the World in 80 Days</t>
  </si>
  <si>
    <t>Movie</t>
  </si>
  <si>
    <t>Top 50 Highest Ranking Movies</t>
  </si>
  <si>
    <t>SKU</t>
  </si>
  <si>
    <t>Quantity</t>
  </si>
  <si>
    <t>Total</t>
  </si>
  <si>
    <t>Movies</t>
  </si>
  <si>
    <t>Prices</t>
  </si>
  <si>
    <t>Random number between 1 and 50</t>
  </si>
  <si>
    <t>Random number between 1 and 1000</t>
  </si>
  <si>
    <t>Random number between 2000 and 6000</t>
  </si>
  <si>
    <t>Random number between 1 and 21.</t>
  </si>
  <si>
    <t xml:space="preserve">There was once a </t>
  </si>
  <si>
    <t>adjective</t>
  </si>
  <si>
    <t>Noun</t>
  </si>
  <si>
    <t>Adjective</t>
  </si>
  <si>
    <t>Verb</t>
  </si>
  <si>
    <t>Adverb</t>
  </si>
  <si>
    <t>down a rabbit hole.</t>
  </si>
  <si>
    <t xml:space="preserve">girl named Alice who decided to </t>
  </si>
  <si>
    <t>that</t>
  </si>
  <si>
    <t xml:space="preserve">she was unable to open. So she drank a </t>
  </si>
  <si>
    <t>Me."</t>
  </si>
  <si>
    <t>that was marked  "</t>
  </si>
  <si>
    <t xml:space="preserve">she began to shrink down to the size of a </t>
  </si>
  <si>
    <t>.</t>
  </si>
  <si>
    <t xml:space="preserve">She was so upset she began to </t>
  </si>
  <si>
    <t>She came upon a</t>
  </si>
  <si>
    <t>Part 5: Randbetween</t>
  </si>
  <si>
    <t>Basic Randbetween</t>
  </si>
  <si>
    <t>Randbetween &amp;</t>
  </si>
  <si>
    <t>Vlookup</t>
  </si>
  <si>
    <t>Part 6: Macros</t>
  </si>
  <si>
    <t>Jane purchased</t>
  </si>
  <si>
    <t>widgets</t>
  </si>
  <si>
    <t>at the price of</t>
  </si>
  <si>
    <t>each.</t>
  </si>
  <si>
    <t>She sold them for</t>
  </si>
  <si>
    <t>What was her profit?</t>
  </si>
  <si>
    <t>Widgets</t>
  </si>
  <si>
    <t>Speech Parts</t>
  </si>
  <si>
    <t>=VLOOKUP(A4,N5:Q54,2,FALSE)</t>
  </si>
  <si>
    <t>=VLOOKUP(D4,K6:L16,2,FALSE)</t>
  </si>
  <si>
    <t>Sixty zippers were quickly picked from the woven jute bag.</t>
  </si>
  <si>
    <t>=RANDBETWEEN(1,50)</t>
  </si>
  <si>
    <t>=VLOOKUP(C15,speech,4,FALSE)</t>
  </si>
  <si>
    <t>=VLOOKUP(F4,speech,5,FALSE)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</si>
</sst>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ingdings 2"/>
      <family val="1"/>
      <charset val="2"/>
    </font>
    <font>
      <sz val="18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4" fillId="0" borderId="0" xfId="0" applyFont="1"/>
    <xf numFmtId="44" fontId="0" fillId="0" borderId="0" xfId="0" applyNumberFormat="1"/>
    <xf numFmtId="44" fontId="0" fillId="0" borderId="1" xfId="0" applyNumberFormat="1" applyBorder="1"/>
    <xf numFmtId="44" fontId="0" fillId="2" borderId="1" xfId="0" applyNumberFormat="1" applyFill="1" applyBorder="1"/>
    <xf numFmtId="44" fontId="0" fillId="2" borderId="1" xfId="1" applyFont="1" applyFill="1" applyBorder="1"/>
    <xf numFmtId="0" fontId="5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4" fillId="0" borderId="1" xfId="0" applyFont="1" applyBorder="1" applyAlignment="1">
      <alignment horizontal="center"/>
    </xf>
    <xf numFmtId="0" fontId="0" fillId="0" borderId="0" xfId="0" applyBorder="1"/>
    <xf numFmtId="0" fontId="4" fillId="3" borderId="0" xfId="0" applyFont="1" applyFill="1" applyAlignment="1">
      <alignment horizontal="center"/>
    </xf>
    <xf numFmtId="6" fontId="0" fillId="0" borderId="1" xfId="0" applyNumberFormat="1" applyFill="1" applyBorder="1"/>
    <xf numFmtId="0" fontId="0" fillId="0" borderId="1" xfId="0" applyBorder="1" applyAlignment="1">
      <alignment horizontal="center" shrinkToFit="1"/>
    </xf>
    <xf numFmtId="0" fontId="2" fillId="4" borderId="1" xfId="0" applyFont="1" applyFill="1" applyBorder="1" applyAlignment="1">
      <alignment horizontal="center"/>
    </xf>
    <xf numFmtId="0" fontId="4" fillId="0" borderId="1" xfId="0" applyFont="1" applyBorder="1"/>
    <xf numFmtId="0" fontId="0" fillId="0" borderId="0" xfId="0" applyBorder="1" applyAlignment="1">
      <alignment horizontal="center"/>
    </xf>
    <xf numFmtId="0" fontId="0" fillId="5" borderId="1" xfId="0" applyFill="1" applyBorder="1" applyAlignment="1">
      <alignment shrinkToFit="1"/>
    </xf>
    <xf numFmtId="0" fontId="0" fillId="5" borderId="1" xfId="0" applyFill="1" applyBorder="1"/>
    <xf numFmtId="0" fontId="8" fillId="0" borderId="0" xfId="0" applyFont="1"/>
    <xf numFmtId="44" fontId="0" fillId="5" borderId="1" xfId="1" applyFont="1" applyFill="1" applyBorder="1"/>
    <xf numFmtId="0" fontId="9" fillId="0" borderId="0" xfId="0" applyFont="1"/>
    <xf numFmtId="0" fontId="6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7" fillId="0" borderId="6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3</xdr:row>
      <xdr:rowOff>95250</xdr:rowOff>
    </xdr:from>
    <xdr:to>
      <xdr:col>5</xdr:col>
      <xdr:colOff>257175</xdr:colOff>
      <xdr:row>17</xdr:row>
      <xdr:rowOff>0</xdr:rowOff>
    </xdr:to>
    <xdr:pic>
      <xdr:nvPicPr>
        <xdr:cNvPr id="2" name="Picture 1" descr="Image result for pie chart">
          <a:extLst>
            <a:ext uri="{FF2B5EF4-FFF2-40B4-BE49-F238E27FC236}">
              <a16:creationId xmlns:a16="http://schemas.microsoft.com/office/drawing/2014/main" xmlns="" id="{4591CE78-6924-4D52-B098-7470132CFC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66750"/>
          <a:ext cx="3152775" cy="257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20</xdr:row>
      <xdr:rowOff>57150</xdr:rowOff>
    </xdr:from>
    <xdr:to>
      <xdr:col>7</xdr:col>
      <xdr:colOff>247650</xdr:colOff>
      <xdr:row>29</xdr:row>
      <xdr:rowOff>176394</xdr:rowOff>
    </xdr:to>
    <xdr:pic>
      <xdr:nvPicPr>
        <xdr:cNvPr id="3" name="Picture 2" descr="Image result for which american war had the most deaths">
          <a:extLst>
            <a:ext uri="{FF2B5EF4-FFF2-40B4-BE49-F238E27FC236}">
              <a16:creationId xmlns:a16="http://schemas.microsoft.com/office/drawing/2014/main" xmlns="" id="{7A9B79F0-14D6-4D7E-A359-74476B5866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67150"/>
          <a:ext cx="4886325" cy="18337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M39"/>
  <sheetViews>
    <sheetView showGridLines="0" workbookViewId="0">
      <selection activeCell="C5" sqref="C5:F5"/>
    </sheetView>
  </sheetViews>
  <sheetFormatPr defaultRowHeight="15" x14ac:dyDescent="0.25"/>
  <cols>
    <col min="2" max="2" width="20.28515625" customWidth="1"/>
    <col min="3" max="3" width="9.140625" customWidth="1"/>
    <col min="9" max="9" width="0" hidden="1" customWidth="1"/>
    <col min="10" max="10" width="11.5703125" hidden="1" customWidth="1"/>
    <col min="11" max="15" width="0" hidden="1" customWidth="1"/>
  </cols>
  <sheetData>
    <row r="5" spans="2:13" ht="23.25" x14ac:dyDescent="0.35">
      <c r="B5" t="s">
        <v>72</v>
      </c>
      <c r="C5" s="28"/>
      <c r="D5" s="28"/>
      <c r="E5" s="28"/>
      <c r="F5" s="28"/>
    </row>
    <row r="7" spans="2:13" x14ac:dyDescent="0.25">
      <c r="B7" t="s">
        <v>73</v>
      </c>
      <c r="C7" s="15">
        <v>2</v>
      </c>
    </row>
    <row r="9" spans="2:13" x14ac:dyDescent="0.25">
      <c r="C9" t="s">
        <v>88</v>
      </c>
      <c r="D9" t="s">
        <v>89</v>
      </c>
    </row>
    <row r="10" spans="2:13" x14ac:dyDescent="0.25">
      <c r="B10" s="6" t="s">
        <v>74</v>
      </c>
      <c r="D10" s="1"/>
      <c r="J10">
        <f>SUM(Conditional!C3:C7)</f>
        <v>0</v>
      </c>
    </row>
    <row r="11" spans="2:13" x14ac:dyDescent="0.25">
      <c r="B11" t="s">
        <v>75</v>
      </c>
      <c r="C11" s="20">
        <v>1</v>
      </c>
      <c r="D11" s="4">
        <f>IF(J10=J11,1,0)</f>
        <v>0</v>
      </c>
      <c r="J11">
        <v>263</v>
      </c>
    </row>
    <row r="12" spans="2:13" x14ac:dyDescent="0.25">
      <c r="B12" t="s">
        <v>76</v>
      </c>
      <c r="C12" s="20">
        <v>1</v>
      </c>
      <c r="D12" s="4">
        <f>IF(K17=5,1,0)</f>
        <v>0</v>
      </c>
      <c r="J12" t="s">
        <v>16</v>
      </c>
      <c r="K12">
        <f>IF(J12=Conditional!F3,1,0)</f>
        <v>0</v>
      </c>
      <c r="M12">
        <f>SUM(IF!A12:E12)</f>
        <v>0</v>
      </c>
    </row>
    <row r="13" spans="2:13" x14ac:dyDescent="0.25">
      <c r="B13" t="s">
        <v>77</v>
      </c>
      <c r="C13" s="20">
        <v>1</v>
      </c>
      <c r="D13" s="4">
        <f>IF(K19=977.53,1,0)</f>
        <v>0</v>
      </c>
      <c r="J13" t="s">
        <v>17</v>
      </c>
      <c r="K13">
        <f>IF(J13=Conditional!F4,1,0)</f>
        <v>0</v>
      </c>
      <c r="M13">
        <f>SUM(IF!N3:N5)</f>
        <v>0</v>
      </c>
    </row>
    <row r="14" spans="2:13" x14ac:dyDescent="0.25">
      <c r="C14" s="1"/>
      <c r="D14" s="1"/>
      <c r="J14" t="s">
        <v>18</v>
      </c>
      <c r="K14">
        <f>IF(J14=Conditional!F5,1,0)</f>
        <v>0</v>
      </c>
      <c r="M14">
        <f>SUM(IF!G29:G35)</f>
        <v>0</v>
      </c>
    </row>
    <row r="15" spans="2:13" x14ac:dyDescent="0.25">
      <c r="B15" s="6" t="s">
        <v>78</v>
      </c>
      <c r="C15" s="1"/>
      <c r="D15" s="1"/>
      <c r="J15" t="s">
        <v>19</v>
      </c>
      <c r="K15">
        <f>IF(J15=Conditional!F6,1,0)</f>
        <v>0</v>
      </c>
      <c r="M15" t="e">
        <f ca="1">_xlfn.FORMULATEXT(VLookup!E4)</f>
        <v>#N/A</v>
      </c>
    </row>
    <row r="16" spans="2:13" x14ac:dyDescent="0.25">
      <c r="B16" t="s">
        <v>79</v>
      </c>
      <c r="C16" s="20">
        <v>1</v>
      </c>
      <c r="D16" s="4">
        <f>IF(M12=247.25,1,0)</f>
        <v>0</v>
      </c>
      <c r="J16" t="s">
        <v>20</v>
      </c>
      <c r="K16">
        <f>IF(J16=Conditional!F7,1,0)</f>
        <v>0</v>
      </c>
      <c r="M16" t="s">
        <v>270</v>
      </c>
    </row>
    <row r="17" spans="2:13" x14ac:dyDescent="0.25">
      <c r="B17" t="s">
        <v>80</v>
      </c>
      <c r="C17" s="20">
        <v>1</v>
      </c>
      <c r="D17" s="4">
        <f>IF(K21=4,1,0)</f>
        <v>0</v>
      </c>
      <c r="K17">
        <f>SUM(K12:K16)</f>
        <v>0</v>
      </c>
      <c r="M17" t="e">
        <f ca="1">_xlfn.FORMULATEXT(Randbetween!E1)</f>
        <v>#N/A</v>
      </c>
    </row>
    <row r="18" spans="2:13" x14ac:dyDescent="0.25">
      <c r="B18" t="s">
        <v>81</v>
      </c>
      <c r="C18" s="20">
        <v>1</v>
      </c>
      <c r="D18" s="4">
        <f>IF(M13=3,1,0)</f>
        <v>0</v>
      </c>
      <c r="M18" t="s">
        <v>272</v>
      </c>
    </row>
    <row r="19" spans="2:13" x14ac:dyDescent="0.25">
      <c r="B19" t="s">
        <v>82</v>
      </c>
      <c r="C19" s="20">
        <v>1</v>
      </c>
      <c r="D19" s="4">
        <f>IF(M14=4,1,0)</f>
        <v>0</v>
      </c>
      <c r="K19" s="7">
        <f>SUM(Conditional!D12:D15)</f>
        <v>0</v>
      </c>
      <c r="M19" t="e">
        <f ca="1">_xlfn.FORMULATEXT(Randbetween!B15)</f>
        <v>#N/A</v>
      </c>
    </row>
    <row r="20" spans="2:13" x14ac:dyDescent="0.25">
      <c r="C20" s="1"/>
      <c r="D20" s="1"/>
      <c r="M20" t="s">
        <v>273</v>
      </c>
    </row>
    <row r="21" spans="2:13" x14ac:dyDescent="0.25">
      <c r="B21" s="6" t="s">
        <v>83</v>
      </c>
      <c r="C21" s="22"/>
      <c r="D21" s="1"/>
      <c r="K21">
        <f>COUNTIF(IF!H18:H21,"R")</f>
        <v>0</v>
      </c>
      <c r="M21" t="e">
        <f ca="1">_xlfn.FORMULATEXT(Macros!C4)</f>
        <v>#N/A</v>
      </c>
    </row>
    <row r="22" spans="2:13" x14ac:dyDescent="0.25">
      <c r="B22" t="s">
        <v>84</v>
      </c>
      <c r="C22" s="20">
        <v>1</v>
      </c>
      <c r="D22" s="4">
        <f>IF('Drop Down'!G6="pie",1,0)</f>
        <v>0</v>
      </c>
      <c r="M22" t="s">
        <v>274</v>
      </c>
    </row>
    <row r="23" spans="2:13" x14ac:dyDescent="0.25">
      <c r="B23" t="s">
        <v>85</v>
      </c>
      <c r="C23" s="20">
        <v>1</v>
      </c>
      <c r="D23" s="4">
        <f>IF('Drop Down'!G19="civil war", 1,0)</f>
        <v>0</v>
      </c>
      <c r="K23" t="e">
        <f ca="1">_xlfn.FORMULATEXT(VLookup!B4)</f>
        <v>#N/A</v>
      </c>
    </row>
    <row r="24" spans="2:13" x14ac:dyDescent="0.25">
      <c r="B24" t="s">
        <v>86</v>
      </c>
      <c r="C24" s="20">
        <v>1</v>
      </c>
      <c r="D24" s="4">
        <f>IF('Drop Down'!N3="=SUM(G4:G18)",1,0)</f>
        <v>0</v>
      </c>
      <c r="K24" t="s">
        <v>269</v>
      </c>
    </row>
    <row r="25" spans="2:13" x14ac:dyDescent="0.25">
      <c r="C25" s="1"/>
      <c r="D25" s="1"/>
    </row>
    <row r="26" spans="2:13" x14ac:dyDescent="0.25">
      <c r="B26" s="6" t="s">
        <v>87</v>
      </c>
      <c r="C26" s="1"/>
      <c r="D26" s="1"/>
    </row>
    <row r="27" spans="2:13" x14ac:dyDescent="0.25">
      <c r="B27" t="s">
        <v>234</v>
      </c>
      <c r="C27" s="20">
        <v>1</v>
      </c>
      <c r="D27" s="4" t="e">
        <f ca="1">IF(K23=K24,1,0)</f>
        <v>#N/A</v>
      </c>
    </row>
    <row r="28" spans="2:13" x14ac:dyDescent="0.25">
      <c r="B28" t="s">
        <v>235</v>
      </c>
      <c r="C28" s="20">
        <v>1</v>
      </c>
      <c r="D28" s="4" t="e">
        <f ca="1">IF(M15=M16,1,0)</f>
        <v>#N/A</v>
      </c>
    </row>
    <row r="29" spans="2:13" x14ac:dyDescent="0.25">
      <c r="D29" s="1"/>
    </row>
    <row r="30" spans="2:13" x14ac:dyDescent="0.25">
      <c r="B30" s="6" t="s">
        <v>256</v>
      </c>
    </row>
    <row r="31" spans="2:13" x14ac:dyDescent="0.25">
      <c r="B31" t="s">
        <v>257</v>
      </c>
      <c r="C31" s="20">
        <v>1</v>
      </c>
      <c r="D31" s="4" t="e">
        <f ca="1">IF(M17=M18,1,0)</f>
        <v>#N/A</v>
      </c>
    </row>
    <row r="32" spans="2:13" x14ac:dyDescent="0.25">
      <c r="B32" t="s">
        <v>258</v>
      </c>
      <c r="C32" s="20">
        <v>1</v>
      </c>
      <c r="D32" s="4" t="e">
        <f ca="1">IF(M19=M20,1,0)</f>
        <v>#N/A</v>
      </c>
    </row>
    <row r="33" spans="2:4" x14ac:dyDescent="0.25">
      <c r="B33" t="s">
        <v>259</v>
      </c>
      <c r="D33" s="1"/>
    </row>
    <row r="34" spans="2:4" x14ac:dyDescent="0.25">
      <c r="D34" s="1"/>
    </row>
    <row r="35" spans="2:4" x14ac:dyDescent="0.25">
      <c r="B35" s="6" t="s">
        <v>260</v>
      </c>
      <c r="D35" s="1"/>
    </row>
    <row r="36" spans="2:4" x14ac:dyDescent="0.25">
      <c r="B36" t="s">
        <v>268</v>
      </c>
      <c r="C36" s="20">
        <v>1</v>
      </c>
      <c r="D36" s="4" t="e">
        <f ca="1">IF(M21=M22,1,0)</f>
        <v>#N/A</v>
      </c>
    </row>
    <row r="37" spans="2:4" x14ac:dyDescent="0.25">
      <c r="B37" t="s">
        <v>267</v>
      </c>
      <c r="C37" s="20">
        <v>1</v>
      </c>
      <c r="D37" s="4">
        <f>IF(Macros!C12=Macros!Q12,1,0)</f>
        <v>1</v>
      </c>
    </row>
    <row r="38" spans="2:4" x14ac:dyDescent="0.25">
      <c r="D38" s="1"/>
    </row>
    <row r="39" spans="2:4" x14ac:dyDescent="0.25">
      <c r="B39" t="s">
        <v>24</v>
      </c>
      <c r="C39" s="20">
        <f>SUM(C11:C37)</f>
        <v>16</v>
      </c>
      <c r="D39" s="4" t="e">
        <f ca="1">SUM(D11:D37)</f>
        <v>#N/A</v>
      </c>
    </row>
  </sheetData>
  <mergeCells count="1">
    <mergeCell ref="C5:F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F16"/>
  <sheetViews>
    <sheetView showGridLines="0" workbookViewId="0">
      <selection activeCell="C32" sqref="C32:C33"/>
    </sheetView>
  </sheetViews>
  <sheetFormatPr defaultRowHeight="15" x14ac:dyDescent="0.25"/>
  <cols>
    <col min="6" max="6" width="11.5703125" bestFit="1" customWidth="1"/>
  </cols>
  <sheetData>
    <row r="2" spans="1:6" x14ac:dyDescent="0.25">
      <c r="A2" s="29" t="s">
        <v>0</v>
      </c>
      <c r="B2" s="29"/>
      <c r="C2" s="29"/>
      <c r="E2" s="6" t="s">
        <v>12</v>
      </c>
    </row>
    <row r="3" spans="1:6" x14ac:dyDescent="0.25">
      <c r="A3" s="1">
        <v>7</v>
      </c>
      <c r="B3" s="1">
        <v>9</v>
      </c>
      <c r="C3" s="3"/>
      <c r="E3" s="2" t="s">
        <v>10</v>
      </c>
      <c r="F3" s="3"/>
    </row>
    <row r="4" spans="1:6" x14ac:dyDescent="0.25">
      <c r="A4" s="1">
        <v>5</v>
      </c>
      <c r="B4" s="1">
        <v>6</v>
      </c>
      <c r="C4" s="3"/>
      <c r="E4" s="2" t="s">
        <v>11</v>
      </c>
      <c r="F4" s="3"/>
    </row>
    <row r="5" spans="1:6" x14ac:dyDescent="0.25">
      <c r="A5" s="1">
        <v>15</v>
      </c>
      <c r="B5" s="1">
        <v>84</v>
      </c>
      <c r="C5" s="3"/>
      <c r="E5" s="2" t="s">
        <v>15</v>
      </c>
      <c r="F5" s="3"/>
    </row>
    <row r="6" spans="1:6" x14ac:dyDescent="0.25">
      <c r="A6" s="1">
        <v>15</v>
      </c>
      <c r="B6" s="1">
        <v>25</v>
      </c>
      <c r="C6" s="3"/>
      <c r="E6" s="2" t="s">
        <v>13</v>
      </c>
      <c r="F6" s="3"/>
    </row>
    <row r="7" spans="1:6" x14ac:dyDescent="0.25">
      <c r="A7" s="1">
        <v>85</v>
      </c>
      <c r="B7" s="1">
        <v>12</v>
      </c>
      <c r="C7" s="3"/>
      <c r="E7" s="2" t="s">
        <v>14</v>
      </c>
      <c r="F7" s="3"/>
    </row>
    <row r="10" spans="1:6" x14ac:dyDescent="0.25">
      <c r="A10" s="6" t="s">
        <v>25</v>
      </c>
    </row>
    <row r="11" spans="1:6" x14ac:dyDescent="0.25">
      <c r="A11" s="4" t="s">
        <v>23</v>
      </c>
      <c r="B11" s="4" t="s">
        <v>21</v>
      </c>
      <c r="C11" s="4" t="s">
        <v>22</v>
      </c>
      <c r="D11" s="4" t="s">
        <v>24</v>
      </c>
    </row>
    <row r="12" spans="1:6" x14ac:dyDescent="0.25">
      <c r="A12" s="2">
        <v>15421</v>
      </c>
      <c r="B12" s="5">
        <v>15.99</v>
      </c>
      <c r="C12" s="2">
        <v>15</v>
      </c>
      <c r="D12" s="9"/>
    </row>
    <row r="13" spans="1:6" x14ac:dyDescent="0.25">
      <c r="A13" s="2">
        <v>25421</v>
      </c>
      <c r="B13" s="5">
        <v>16.989999999999998</v>
      </c>
      <c r="C13" s="2">
        <v>18</v>
      </c>
      <c r="D13" s="9"/>
    </row>
    <row r="14" spans="1:6" x14ac:dyDescent="0.25">
      <c r="A14" s="2">
        <v>23845</v>
      </c>
      <c r="B14" s="5">
        <v>12.99</v>
      </c>
      <c r="C14" s="2">
        <v>14</v>
      </c>
      <c r="D14" s="9"/>
    </row>
    <row r="15" spans="1:6" x14ac:dyDescent="0.25">
      <c r="A15" s="2">
        <v>20210</v>
      </c>
      <c r="B15" s="5">
        <v>125</v>
      </c>
      <c r="C15" s="2">
        <v>2</v>
      </c>
      <c r="D15" s="9"/>
    </row>
    <row r="16" spans="1:6" x14ac:dyDescent="0.25">
      <c r="C16" t="s">
        <v>24</v>
      </c>
      <c r="D16" s="8">
        <f>SUM(D12:D15)</f>
        <v>0</v>
      </c>
    </row>
  </sheetData>
  <mergeCells count="1">
    <mergeCell ref="A2:C2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N35"/>
  <sheetViews>
    <sheetView showGridLines="0" workbookViewId="0">
      <selection activeCell="I25" sqref="I25"/>
    </sheetView>
  </sheetViews>
  <sheetFormatPr defaultRowHeight="15" x14ac:dyDescent="0.25"/>
  <cols>
    <col min="9" max="9" width="20.140625" bestFit="1" customWidth="1"/>
    <col min="26" max="30" width="9.140625" customWidth="1"/>
  </cols>
  <sheetData>
    <row r="2" spans="1:14" x14ac:dyDescent="0.25">
      <c r="A2" s="6" t="s">
        <v>26</v>
      </c>
      <c r="I2" t="s">
        <v>37</v>
      </c>
      <c r="J2" s="2" t="s">
        <v>38</v>
      </c>
      <c r="N2" s="13" t="s">
        <v>52</v>
      </c>
    </row>
    <row r="3" spans="1:14" x14ac:dyDescent="0.25">
      <c r="I3" s="2" t="s">
        <v>27</v>
      </c>
      <c r="J3" s="2" t="s">
        <v>39</v>
      </c>
      <c r="L3" s="2" t="s">
        <v>41</v>
      </c>
      <c r="M3" s="14"/>
      <c r="N3" s="13"/>
    </row>
    <row r="4" spans="1:14" x14ac:dyDescent="0.25">
      <c r="A4" s="2">
        <v>51</v>
      </c>
      <c r="B4" s="2">
        <v>38</v>
      </c>
      <c r="C4" s="2">
        <v>81</v>
      </c>
      <c r="D4" s="2">
        <v>24</v>
      </c>
      <c r="E4" s="2">
        <v>45</v>
      </c>
      <c r="I4" s="2" t="s">
        <v>28</v>
      </c>
      <c r="J4" s="2" t="s">
        <v>40</v>
      </c>
      <c r="L4" s="2" t="s">
        <v>40</v>
      </c>
      <c r="M4" s="14"/>
      <c r="N4" s="13"/>
    </row>
    <row r="5" spans="1:14" x14ac:dyDescent="0.25">
      <c r="A5" s="2">
        <v>27</v>
      </c>
      <c r="B5" s="2">
        <v>64</v>
      </c>
      <c r="C5" s="2">
        <v>44</v>
      </c>
      <c r="D5" s="2">
        <v>99</v>
      </c>
      <c r="E5" s="2">
        <v>46</v>
      </c>
      <c r="I5" s="2" t="s">
        <v>29</v>
      </c>
      <c r="J5" s="2" t="s">
        <v>41</v>
      </c>
      <c r="L5" s="2" t="s">
        <v>39</v>
      </c>
      <c r="M5" s="14"/>
      <c r="N5" s="13"/>
    </row>
    <row r="6" spans="1:14" x14ac:dyDescent="0.25">
      <c r="A6" s="2">
        <v>61</v>
      </c>
      <c r="B6" s="2">
        <v>39</v>
      </c>
      <c r="C6" s="2">
        <v>54</v>
      </c>
      <c r="D6" s="2">
        <v>14</v>
      </c>
      <c r="E6" s="2">
        <v>32</v>
      </c>
      <c r="I6" s="2" t="s">
        <v>30</v>
      </c>
      <c r="J6" s="2" t="s">
        <v>39</v>
      </c>
    </row>
    <row r="7" spans="1:14" x14ac:dyDescent="0.25">
      <c r="A7" s="2">
        <v>16</v>
      </c>
      <c r="B7" s="2">
        <v>32</v>
      </c>
      <c r="C7" s="2">
        <v>32</v>
      </c>
      <c r="D7" s="2">
        <v>73</v>
      </c>
      <c r="E7" s="2">
        <v>56</v>
      </c>
      <c r="I7" s="2" t="s">
        <v>31</v>
      </c>
      <c r="J7" s="2" t="s">
        <v>41</v>
      </c>
    </row>
    <row r="8" spans="1:14" x14ac:dyDescent="0.25">
      <c r="A8" s="2">
        <v>14</v>
      </c>
      <c r="B8" s="2">
        <v>47</v>
      </c>
      <c r="C8" s="2">
        <v>37</v>
      </c>
      <c r="D8" s="2">
        <v>22</v>
      </c>
      <c r="E8" s="2">
        <v>55</v>
      </c>
      <c r="I8" s="2" t="s">
        <v>32</v>
      </c>
      <c r="J8" s="2" t="s">
        <v>41</v>
      </c>
    </row>
    <row r="9" spans="1:14" x14ac:dyDescent="0.25">
      <c r="A9" s="2">
        <v>6</v>
      </c>
      <c r="B9" s="2">
        <v>43</v>
      </c>
      <c r="C9" s="2">
        <v>31</v>
      </c>
      <c r="D9" s="2">
        <v>78</v>
      </c>
      <c r="E9" s="2">
        <v>58</v>
      </c>
      <c r="I9" s="2" t="s">
        <v>33</v>
      </c>
      <c r="J9" s="2" t="s">
        <v>40</v>
      </c>
    </row>
    <row r="10" spans="1:14" x14ac:dyDescent="0.25">
      <c r="A10" s="2">
        <v>53</v>
      </c>
      <c r="B10" s="2">
        <v>92</v>
      </c>
      <c r="C10" s="2">
        <v>44</v>
      </c>
      <c r="D10" s="2">
        <v>65</v>
      </c>
      <c r="E10" s="2">
        <v>67</v>
      </c>
      <c r="I10" s="2" t="s">
        <v>34</v>
      </c>
      <c r="J10" s="2" t="s">
        <v>39</v>
      </c>
    </row>
    <row r="11" spans="1:14" x14ac:dyDescent="0.25">
      <c r="A11" s="2">
        <v>67</v>
      </c>
      <c r="B11" s="2">
        <v>90</v>
      </c>
      <c r="C11" s="2">
        <v>76</v>
      </c>
      <c r="D11" s="2">
        <v>73</v>
      </c>
      <c r="E11" s="2">
        <v>32</v>
      </c>
      <c r="I11" s="2" t="s">
        <v>35</v>
      </c>
      <c r="J11" s="2" t="s">
        <v>40</v>
      </c>
    </row>
    <row r="12" spans="1:14" x14ac:dyDescent="0.25">
      <c r="A12" s="3"/>
      <c r="B12" s="3"/>
      <c r="C12" s="3"/>
      <c r="D12" s="3"/>
      <c r="E12" s="3"/>
      <c r="I12" s="2" t="s">
        <v>36</v>
      </c>
      <c r="J12" s="2" t="s">
        <v>41</v>
      </c>
    </row>
    <row r="13" spans="1:14" x14ac:dyDescent="0.25">
      <c r="I13" s="2" t="s">
        <v>42</v>
      </c>
      <c r="J13" s="2" t="s">
        <v>39</v>
      </c>
    </row>
    <row r="14" spans="1:14" x14ac:dyDescent="0.25">
      <c r="I14" s="2" t="s">
        <v>43</v>
      </c>
      <c r="J14" s="2" t="s">
        <v>39</v>
      </c>
    </row>
    <row r="15" spans="1:14" x14ac:dyDescent="0.25">
      <c r="I15" s="2" t="s">
        <v>44</v>
      </c>
      <c r="J15" s="2" t="s">
        <v>41</v>
      </c>
    </row>
    <row r="16" spans="1:14" x14ac:dyDescent="0.25">
      <c r="A16" t="s">
        <v>1</v>
      </c>
      <c r="B16" s="33" t="s">
        <v>2</v>
      </c>
      <c r="C16" s="33"/>
      <c r="D16" s="33"/>
      <c r="E16" t="s">
        <v>3</v>
      </c>
      <c r="F16" t="s">
        <v>4</v>
      </c>
      <c r="G16" t="s">
        <v>5</v>
      </c>
      <c r="I16" s="2" t="s">
        <v>45</v>
      </c>
      <c r="J16" s="12" t="s">
        <v>40</v>
      </c>
    </row>
    <row r="17" spans="1:10" x14ac:dyDescent="0.25">
      <c r="A17" s="2"/>
      <c r="B17" s="30"/>
      <c r="C17" s="31"/>
      <c r="D17" s="32"/>
      <c r="E17" s="5"/>
      <c r="F17" s="5"/>
      <c r="G17" s="5">
        <v>500</v>
      </c>
      <c r="H17" s="11"/>
      <c r="I17" s="2" t="s">
        <v>46</v>
      </c>
      <c r="J17" s="12" t="s">
        <v>41</v>
      </c>
    </row>
    <row r="18" spans="1:10" x14ac:dyDescent="0.25">
      <c r="A18" s="2">
        <v>105</v>
      </c>
      <c r="B18" s="34" t="s">
        <v>6</v>
      </c>
      <c r="C18" s="34"/>
      <c r="D18" s="34"/>
      <c r="E18" s="5">
        <v>15.84</v>
      </c>
      <c r="F18" s="5"/>
      <c r="G18" s="10"/>
      <c r="H18" s="11"/>
      <c r="I18" s="2" t="s">
        <v>47</v>
      </c>
      <c r="J18" s="12" t="s">
        <v>40</v>
      </c>
    </row>
    <row r="19" spans="1:10" x14ac:dyDescent="0.25">
      <c r="A19" s="2">
        <v>106</v>
      </c>
      <c r="B19" s="30" t="s">
        <v>7</v>
      </c>
      <c r="C19" s="31"/>
      <c r="D19" s="32"/>
      <c r="E19" s="5">
        <v>28.97</v>
      </c>
      <c r="F19" s="5"/>
      <c r="G19" s="10"/>
      <c r="H19" s="11"/>
      <c r="I19" s="2" t="s">
        <v>48</v>
      </c>
      <c r="J19" s="12" t="s">
        <v>39</v>
      </c>
    </row>
    <row r="20" spans="1:10" x14ac:dyDescent="0.25">
      <c r="A20" s="2">
        <v>107</v>
      </c>
      <c r="B20" s="30" t="s">
        <v>8</v>
      </c>
      <c r="C20" s="31"/>
      <c r="D20" s="32"/>
      <c r="E20" s="5">
        <v>200</v>
      </c>
      <c r="F20" s="5"/>
      <c r="G20" s="10"/>
      <c r="H20" s="11"/>
      <c r="I20" s="2" t="s">
        <v>49</v>
      </c>
      <c r="J20" s="12" t="s">
        <v>39</v>
      </c>
    </row>
    <row r="21" spans="1:10" x14ac:dyDescent="0.25">
      <c r="A21" s="2"/>
      <c r="B21" s="30" t="s">
        <v>9</v>
      </c>
      <c r="C21" s="31"/>
      <c r="D21" s="32"/>
      <c r="E21" s="5"/>
      <c r="F21" s="5">
        <v>435</v>
      </c>
      <c r="G21" s="10"/>
      <c r="H21" s="11"/>
      <c r="I21" s="2" t="s">
        <v>50</v>
      </c>
      <c r="J21" s="12" t="s">
        <v>39</v>
      </c>
    </row>
    <row r="22" spans="1:10" x14ac:dyDescent="0.25">
      <c r="I22" s="2" t="s">
        <v>51</v>
      </c>
      <c r="J22" s="12" t="s">
        <v>41</v>
      </c>
    </row>
    <row r="26" spans="1:10" ht="16.5" customHeight="1" x14ac:dyDescent="0.25">
      <c r="A26" s="6" t="s">
        <v>67</v>
      </c>
    </row>
    <row r="27" spans="1:10" x14ac:dyDescent="0.25">
      <c r="G27" s="1" t="s">
        <v>71</v>
      </c>
    </row>
    <row r="28" spans="1:10" x14ac:dyDescent="0.25">
      <c r="A28" s="36" t="s">
        <v>68</v>
      </c>
      <c r="B28" s="36"/>
      <c r="C28" s="36"/>
      <c r="D28" s="36"/>
      <c r="E28" s="36"/>
    </row>
    <row r="29" spans="1:10" x14ac:dyDescent="0.25">
      <c r="A29" s="34"/>
      <c r="B29" s="34"/>
      <c r="C29" s="34"/>
      <c r="D29" s="34"/>
      <c r="E29" s="34"/>
      <c r="G29" s="2"/>
    </row>
    <row r="30" spans="1:10" x14ac:dyDescent="0.25">
      <c r="A30" s="36" t="s">
        <v>69</v>
      </c>
      <c r="B30" s="36"/>
      <c r="C30" s="36"/>
      <c r="D30" s="36"/>
      <c r="E30" s="36"/>
    </row>
    <row r="31" spans="1:10" x14ac:dyDescent="0.25">
      <c r="A31" s="35"/>
      <c r="B31" s="35"/>
      <c r="C31" s="35"/>
      <c r="D31" s="35"/>
      <c r="E31" s="35"/>
      <c r="G31" s="2"/>
    </row>
    <row r="32" spans="1:10" x14ac:dyDescent="0.25">
      <c r="A32" s="36" t="s">
        <v>70</v>
      </c>
      <c r="B32" s="36"/>
      <c r="C32" s="36"/>
      <c r="D32" s="36"/>
      <c r="E32" s="36"/>
    </row>
    <row r="33" spans="1:7" x14ac:dyDescent="0.25">
      <c r="A33" s="35"/>
      <c r="B33" s="35"/>
      <c r="C33" s="35"/>
      <c r="D33" s="35"/>
      <c r="E33" s="35"/>
      <c r="G33" s="2"/>
    </row>
    <row r="34" spans="1:7" x14ac:dyDescent="0.25">
      <c r="A34" s="36" t="s">
        <v>271</v>
      </c>
      <c r="B34" s="36"/>
      <c r="C34" s="36"/>
      <c r="D34" s="36"/>
      <c r="E34" s="36"/>
      <c r="F34" s="36"/>
    </row>
    <row r="35" spans="1:7" x14ac:dyDescent="0.25">
      <c r="A35" s="34"/>
      <c r="B35" s="34"/>
      <c r="C35" s="34"/>
      <c r="D35" s="34"/>
      <c r="E35" s="34"/>
      <c r="F35" s="34"/>
      <c r="G35" s="2"/>
    </row>
  </sheetData>
  <mergeCells count="14">
    <mergeCell ref="A29:E29"/>
    <mergeCell ref="A31:E31"/>
    <mergeCell ref="A33:E33"/>
    <mergeCell ref="A35:F35"/>
    <mergeCell ref="A28:E28"/>
    <mergeCell ref="A30:E30"/>
    <mergeCell ref="A32:E32"/>
    <mergeCell ref="A34:F34"/>
    <mergeCell ref="B19:D19"/>
    <mergeCell ref="B20:D20"/>
    <mergeCell ref="B21:D21"/>
    <mergeCell ref="B16:D16"/>
    <mergeCell ref="B18:D18"/>
    <mergeCell ref="B17:D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N19"/>
  <sheetViews>
    <sheetView showGridLines="0" workbookViewId="0">
      <selection activeCell="V25" sqref="V25"/>
    </sheetView>
  </sheetViews>
  <sheetFormatPr defaultRowHeight="15" x14ac:dyDescent="0.25"/>
  <cols>
    <col min="7" max="7" width="16.5703125" customWidth="1"/>
    <col min="14" max="14" width="17" customWidth="1"/>
    <col min="26" max="26" width="9.140625" customWidth="1"/>
  </cols>
  <sheetData>
    <row r="3" spans="1:14" x14ac:dyDescent="0.25">
      <c r="A3" t="s">
        <v>53</v>
      </c>
      <c r="J3" t="s">
        <v>55</v>
      </c>
      <c r="N3" s="3"/>
    </row>
    <row r="4" spans="1:14" x14ac:dyDescent="0.25">
      <c r="K4" s="1" t="s">
        <v>56</v>
      </c>
      <c r="L4" t="s">
        <v>61</v>
      </c>
    </row>
    <row r="5" spans="1:14" x14ac:dyDescent="0.25">
      <c r="K5" s="1" t="s">
        <v>57</v>
      </c>
      <c r="L5" t="s">
        <v>62</v>
      </c>
    </row>
    <row r="6" spans="1:14" x14ac:dyDescent="0.25">
      <c r="G6" s="3"/>
      <c r="K6" s="1" t="s">
        <v>58</v>
      </c>
      <c r="L6" t="s">
        <v>63</v>
      </c>
    </row>
    <row r="7" spans="1:14" x14ac:dyDescent="0.25">
      <c r="K7" s="1" t="s">
        <v>59</v>
      </c>
      <c r="L7" t="s">
        <v>60</v>
      </c>
    </row>
    <row r="19" spans="1:7" x14ac:dyDescent="0.25">
      <c r="A19" t="s">
        <v>54</v>
      </c>
      <c r="G19" s="3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Q54"/>
  <sheetViews>
    <sheetView showGridLines="0" tabSelected="1" workbookViewId="0">
      <selection activeCell="E9" sqref="E9"/>
    </sheetView>
  </sheetViews>
  <sheetFormatPr defaultRowHeight="15" x14ac:dyDescent="0.25"/>
  <cols>
    <col min="2" max="2" width="36.42578125" customWidth="1"/>
    <col min="11" max="11" width="10" bestFit="1" customWidth="1"/>
    <col min="12" max="12" width="10.85546875" bestFit="1" customWidth="1"/>
    <col min="13" max="13" width="2.7109375" customWidth="1"/>
    <col min="14" max="14" width="5.28515625" bestFit="1" customWidth="1"/>
    <col min="15" max="15" width="40" bestFit="1" customWidth="1"/>
    <col min="16" max="16" width="14.5703125" bestFit="1" customWidth="1"/>
  </cols>
  <sheetData>
    <row r="2" spans="1:17" x14ac:dyDescent="0.25">
      <c r="A2" s="37" t="s">
        <v>230</v>
      </c>
      <c r="B2" s="37"/>
    </row>
    <row r="3" spans="1:17" x14ac:dyDescent="0.25">
      <c r="A3" s="20" t="s">
        <v>175</v>
      </c>
      <c r="B3" s="20" t="s">
        <v>229</v>
      </c>
      <c r="D3" s="20" t="s">
        <v>231</v>
      </c>
      <c r="E3" s="20" t="s">
        <v>21</v>
      </c>
      <c r="F3" s="20" t="s">
        <v>232</v>
      </c>
      <c r="G3" s="20" t="s">
        <v>233</v>
      </c>
    </row>
    <row r="4" spans="1:17" x14ac:dyDescent="0.25">
      <c r="A4" s="2">
        <v>50</v>
      </c>
      <c r="B4" s="19"/>
      <c r="D4" s="2">
        <v>12556</v>
      </c>
      <c r="E4" s="5"/>
      <c r="F4" s="2">
        <v>5</v>
      </c>
      <c r="G4" s="8">
        <f>E4*F4</f>
        <v>0</v>
      </c>
      <c r="N4" s="17" t="s">
        <v>175</v>
      </c>
      <c r="O4" s="17" t="s">
        <v>176</v>
      </c>
      <c r="P4" s="17" t="s">
        <v>177</v>
      </c>
      <c r="Q4" s="17" t="s">
        <v>178</v>
      </c>
    </row>
    <row r="5" spans="1:17" x14ac:dyDescent="0.25">
      <c r="K5" s="21" t="s">
        <v>231</v>
      </c>
      <c r="L5" s="21" t="s">
        <v>21</v>
      </c>
      <c r="N5" s="12">
        <v>1</v>
      </c>
      <c r="O5" s="12" t="s">
        <v>179</v>
      </c>
      <c r="P5" s="18">
        <v>1854769700</v>
      </c>
      <c r="Q5" s="12">
        <v>1939</v>
      </c>
    </row>
    <row r="6" spans="1:17" x14ac:dyDescent="0.25">
      <c r="K6" s="2">
        <v>12547</v>
      </c>
      <c r="L6" s="5">
        <v>15.99</v>
      </c>
      <c r="N6" s="12">
        <v>2</v>
      </c>
      <c r="O6" s="12" t="s">
        <v>180</v>
      </c>
      <c r="P6" s="18">
        <v>1635137900</v>
      </c>
      <c r="Q6" s="12">
        <v>1977</v>
      </c>
    </row>
    <row r="7" spans="1:17" x14ac:dyDescent="0.25">
      <c r="K7" s="2">
        <v>12548</v>
      </c>
      <c r="L7" s="5">
        <v>18.989999999999998</v>
      </c>
      <c r="N7" s="12">
        <v>3</v>
      </c>
      <c r="O7" s="12" t="s">
        <v>181</v>
      </c>
      <c r="P7" s="18">
        <v>1307373200</v>
      </c>
      <c r="Q7" s="12">
        <v>1965</v>
      </c>
    </row>
    <row r="8" spans="1:17" x14ac:dyDescent="0.25">
      <c r="K8" s="2">
        <v>12549</v>
      </c>
      <c r="L8" s="5">
        <v>65.989999999999995</v>
      </c>
      <c r="N8" s="12">
        <v>4</v>
      </c>
      <c r="O8" s="12" t="s">
        <v>182</v>
      </c>
      <c r="P8" s="18">
        <v>1302222800</v>
      </c>
      <c r="Q8" s="12">
        <v>1982</v>
      </c>
    </row>
    <row r="9" spans="1:17" x14ac:dyDescent="0.25">
      <c r="K9" s="2">
        <v>12550</v>
      </c>
      <c r="L9" s="5">
        <v>85</v>
      </c>
      <c r="N9" s="12">
        <v>5</v>
      </c>
      <c r="O9" s="12" t="s">
        <v>183</v>
      </c>
      <c r="P9" s="18">
        <v>1244347300</v>
      </c>
      <c r="Q9" s="12">
        <v>1997</v>
      </c>
    </row>
    <row r="10" spans="1:17" x14ac:dyDescent="0.25">
      <c r="K10" s="2">
        <v>12551</v>
      </c>
      <c r="L10" s="5">
        <v>99</v>
      </c>
      <c r="N10" s="12">
        <v>6</v>
      </c>
      <c r="O10" s="12" t="s">
        <v>184</v>
      </c>
      <c r="P10" s="18">
        <v>1202580000</v>
      </c>
      <c r="Q10" s="12">
        <v>1956</v>
      </c>
    </row>
    <row r="11" spans="1:17" x14ac:dyDescent="0.25">
      <c r="K11" s="2">
        <v>12552</v>
      </c>
      <c r="L11" s="5">
        <v>105</v>
      </c>
      <c r="N11" s="12">
        <v>7</v>
      </c>
      <c r="O11" s="12" t="s">
        <v>185</v>
      </c>
      <c r="P11" s="18">
        <v>1175763500</v>
      </c>
      <c r="Q11" s="12">
        <v>1975</v>
      </c>
    </row>
    <row r="12" spans="1:17" x14ac:dyDescent="0.25">
      <c r="K12" s="2">
        <v>12553</v>
      </c>
      <c r="L12" s="5">
        <v>12.99</v>
      </c>
      <c r="N12" s="12">
        <v>8</v>
      </c>
      <c r="O12" s="12" t="s">
        <v>186</v>
      </c>
      <c r="P12" s="18">
        <v>1139563500</v>
      </c>
      <c r="Q12" s="12">
        <v>1965</v>
      </c>
    </row>
    <row r="13" spans="1:17" x14ac:dyDescent="0.25">
      <c r="K13" s="2">
        <v>12554</v>
      </c>
      <c r="L13" s="5">
        <v>15</v>
      </c>
      <c r="N13" s="12">
        <v>9</v>
      </c>
      <c r="O13" s="12" t="s">
        <v>187</v>
      </c>
      <c r="P13" s="18">
        <v>1015300400</v>
      </c>
      <c r="Q13" s="12">
        <v>1973</v>
      </c>
    </row>
    <row r="14" spans="1:17" x14ac:dyDescent="0.25">
      <c r="K14" s="2">
        <v>12555</v>
      </c>
      <c r="L14" s="5">
        <v>62</v>
      </c>
      <c r="N14" s="12">
        <v>10</v>
      </c>
      <c r="O14" s="12" t="s">
        <v>188</v>
      </c>
      <c r="P14" s="18">
        <v>1000620000</v>
      </c>
      <c r="Q14" s="12">
        <v>1937</v>
      </c>
    </row>
    <row r="15" spans="1:17" x14ac:dyDescent="0.25">
      <c r="K15" s="2">
        <v>12556</v>
      </c>
      <c r="L15" s="5">
        <v>14.99</v>
      </c>
      <c r="N15" s="12">
        <v>11</v>
      </c>
      <c r="O15" s="12" t="s">
        <v>189</v>
      </c>
      <c r="P15" s="18">
        <v>992496600</v>
      </c>
      <c r="Q15" s="12">
        <v>2015</v>
      </c>
    </row>
    <row r="16" spans="1:17" x14ac:dyDescent="0.25">
      <c r="K16" s="2">
        <v>12557</v>
      </c>
      <c r="L16" s="5">
        <v>6.99</v>
      </c>
      <c r="N16" s="12">
        <v>12</v>
      </c>
      <c r="O16" s="12" t="s">
        <v>190</v>
      </c>
      <c r="P16" s="18">
        <v>917240400</v>
      </c>
      <c r="Q16" s="12">
        <v>1961</v>
      </c>
    </row>
    <row r="17" spans="14:17" x14ac:dyDescent="0.25">
      <c r="N17" s="12">
        <v>13</v>
      </c>
      <c r="O17" s="12" t="s">
        <v>191</v>
      </c>
      <c r="P17" s="18">
        <v>901298200</v>
      </c>
      <c r="Q17" s="12">
        <v>1980</v>
      </c>
    </row>
    <row r="18" spans="14:17" x14ac:dyDescent="0.25">
      <c r="N18" s="12">
        <v>14</v>
      </c>
      <c r="O18" s="12" t="s">
        <v>192</v>
      </c>
      <c r="P18" s="18">
        <v>899640000</v>
      </c>
      <c r="Q18" s="12">
        <v>1959</v>
      </c>
    </row>
    <row r="19" spans="14:17" x14ac:dyDescent="0.25">
      <c r="N19" s="12">
        <v>15</v>
      </c>
      <c r="O19" s="12" t="s">
        <v>193</v>
      </c>
      <c r="P19" s="18">
        <v>893301900</v>
      </c>
      <c r="Q19" s="12">
        <v>2009</v>
      </c>
    </row>
    <row r="20" spans="14:17" x14ac:dyDescent="0.25">
      <c r="N20" s="12">
        <v>16</v>
      </c>
      <c r="O20" s="12" t="s">
        <v>194</v>
      </c>
      <c r="P20" s="18">
        <v>863465400</v>
      </c>
      <c r="Q20" s="12">
        <v>1983</v>
      </c>
    </row>
    <row r="21" spans="14:17" x14ac:dyDescent="0.25">
      <c r="N21" s="12">
        <v>17</v>
      </c>
      <c r="O21" s="12" t="s">
        <v>195</v>
      </c>
      <c r="P21" s="18">
        <v>841088300</v>
      </c>
      <c r="Q21" s="12">
        <v>1993</v>
      </c>
    </row>
    <row r="22" spans="14:17" x14ac:dyDescent="0.25">
      <c r="N22" s="12">
        <v>18</v>
      </c>
      <c r="O22" s="12" t="s">
        <v>196</v>
      </c>
      <c r="P22" s="18">
        <v>829064800</v>
      </c>
      <c r="Q22" s="12">
        <v>1999</v>
      </c>
    </row>
    <row r="23" spans="14:17" x14ac:dyDescent="0.25">
      <c r="N23" s="12">
        <v>19</v>
      </c>
      <c r="O23" s="12" t="s">
        <v>197</v>
      </c>
      <c r="P23" s="18">
        <v>818364200</v>
      </c>
      <c r="Q23" s="12">
        <v>1994</v>
      </c>
    </row>
    <row r="24" spans="14:17" x14ac:dyDescent="0.25">
      <c r="N24" s="12">
        <v>20</v>
      </c>
      <c r="O24" s="12" t="s">
        <v>198</v>
      </c>
      <c r="P24" s="18">
        <v>818331400</v>
      </c>
      <c r="Q24" s="12">
        <v>1973</v>
      </c>
    </row>
    <row r="25" spans="14:17" x14ac:dyDescent="0.25">
      <c r="N25" s="12">
        <v>21</v>
      </c>
      <c r="O25" s="12" t="s">
        <v>199</v>
      </c>
      <c r="P25" s="18">
        <v>812675900</v>
      </c>
      <c r="Q25" s="12">
        <v>1981</v>
      </c>
    </row>
    <row r="26" spans="14:17" x14ac:dyDescent="0.25">
      <c r="N26" s="12">
        <v>22</v>
      </c>
      <c r="O26" s="12" t="s">
        <v>200</v>
      </c>
      <c r="P26" s="18">
        <v>785595300</v>
      </c>
      <c r="Q26" s="12">
        <v>1967</v>
      </c>
    </row>
    <row r="27" spans="14:17" x14ac:dyDescent="0.25">
      <c r="N27" s="12">
        <v>23</v>
      </c>
      <c r="O27" s="12" t="s">
        <v>201</v>
      </c>
      <c r="P27" s="18">
        <v>762339100</v>
      </c>
      <c r="Q27" s="12">
        <v>1941</v>
      </c>
    </row>
    <row r="28" spans="14:17" x14ac:dyDescent="0.25">
      <c r="N28" s="12">
        <v>24</v>
      </c>
      <c r="O28" s="12" t="s">
        <v>202</v>
      </c>
      <c r="P28" s="18">
        <v>725671700</v>
      </c>
      <c r="Q28" s="12">
        <v>2015</v>
      </c>
    </row>
    <row r="29" spans="14:17" x14ac:dyDescent="0.25">
      <c r="N29" s="12">
        <v>25</v>
      </c>
      <c r="O29" s="12" t="s">
        <v>203</v>
      </c>
      <c r="P29" s="18">
        <v>724509200</v>
      </c>
      <c r="Q29" s="12">
        <v>1972</v>
      </c>
    </row>
    <row r="30" spans="14:17" x14ac:dyDescent="0.25">
      <c r="N30" s="12">
        <v>26</v>
      </c>
      <c r="O30" s="12" t="s">
        <v>204</v>
      </c>
      <c r="P30" s="18">
        <v>721682300</v>
      </c>
      <c r="Q30" s="12">
        <v>1994</v>
      </c>
    </row>
    <row r="31" spans="14:17" x14ac:dyDescent="0.25">
      <c r="N31" s="12">
        <v>27</v>
      </c>
      <c r="O31" s="12" t="s">
        <v>205</v>
      </c>
      <c r="P31" s="18">
        <v>717709100</v>
      </c>
      <c r="Q31" s="12">
        <v>1964</v>
      </c>
    </row>
    <row r="32" spans="14:17" x14ac:dyDescent="0.25">
      <c r="N32" s="12">
        <v>28</v>
      </c>
      <c r="O32" s="12" t="s">
        <v>206</v>
      </c>
      <c r="P32" s="18">
        <v>706577200</v>
      </c>
      <c r="Q32" s="12">
        <v>1978</v>
      </c>
    </row>
    <row r="33" spans="14:17" x14ac:dyDescent="0.25">
      <c r="N33" s="12">
        <v>29</v>
      </c>
      <c r="O33" s="12" t="s">
        <v>207</v>
      </c>
      <c r="P33" s="18">
        <v>705769500</v>
      </c>
      <c r="Q33" s="12">
        <v>2012</v>
      </c>
    </row>
    <row r="34" spans="14:17" x14ac:dyDescent="0.25">
      <c r="N34" s="12">
        <v>30</v>
      </c>
      <c r="O34" s="12" t="s">
        <v>208</v>
      </c>
      <c r="P34" s="18">
        <v>686664000</v>
      </c>
      <c r="Q34" s="12">
        <v>1965</v>
      </c>
    </row>
    <row r="35" spans="14:17" x14ac:dyDescent="0.25">
      <c r="N35" s="12">
        <v>31</v>
      </c>
      <c r="O35" s="12" t="s">
        <v>209</v>
      </c>
      <c r="P35" s="18">
        <v>683575000</v>
      </c>
      <c r="Q35" s="12">
        <v>2008</v>
      </c>
    </row>
    <row r="36" spans="14:17" x14ac:dyDescent="0.25">
      <c r="N36" s="12">
        <v>32</v>
      </c>
      <c r="O36" s="12" t="s">
        <v>210</v>
      </c>
      <c r="P36" s="18">
        <v>676381600</v>
      </c>
      <c r="Q36" s="12">
        <v>1967</v>
      </c>
    </row>
    <row r="37" spans="14:17" x14ac:dyDescent="0.25">
      <c r="N37" s="12">
        <v>33</v>
      </c>
      <c r="O37" s="12" t="s">
        <v>211</v>
      </c>
      <c r="P37" s="18">
        <v>667166200</v>
      </c>
      <c r="Q37" s="12">
        <v>1959</v>
      </c>
    </row>
    <row r="38" spans="14:17" x14ac:dyDescent="0.25">
      <c r="N38" s="12">
        <v>34</v>
      </c>
      <c r="O38" s="12" t="s">
        <v>212</v>
      </c>
      <c r="P38" s="18">
        <v>653374800</v>
      </c>
      <c r="Q38" s="12">
        <v>1987</v>
      </c>
    </row>
    <row r="39" spans="14:17" x14ac:dyDescent="0.25">
      <c r="N39" s="12">
        <v>35</v>
      </c>
      <c r="O39" s="12" t="s">
        <v>213</v>
      </c>
      <c r="P39" s="18">
        <v>652247500</v>
      </c>
      <c r="Q39" s="12">
        <v>2004</v>
      </c>
    </row>
    <row r="40" spans="14:17" x14ac:dyDescent="0.25">
      <c r="N40" s="12">
        <v>36</v>
      </c>
      <c r="O40" s="12" t="s">
        <v>214</v>
      </c>
      <c r="P40" s="18">
        <v>647721100</v>
      </c>
      <c r="Q40" s="12">
        <v>1969</v>
      </c>
    </row>
    <row r="41" spans="14:17" x14ac:dyDescent="0.25">
      <c r="N41" s="12">
        <v>37</v>
      </c>
      <c r="O41" s="12" t="s">
        <v>215</v>
      </c>
      <c r="P41" s="18">
        <v>642583000</v>
      </c>
      <c r="Q41" s="12">
        <v>1970</v>
      </c>
    </row>
    <row r="42" spans="14:17" x14ac:dyDescent="0.25">
      <c r="N42" s="12">
        <v>38</v>
      </c>
      <c r="O42" s="12" t="s">
        <v>216</v>
      </c>
      <c r="P42" s="18">
        <v>637870000</v>
      </c>
      <c r="Q42" s="12">
        <v>2002</v>
      </c>
    </row>
    <row r="43" spans="14:17" x14ac:dyDescent="0.25">
      <c r="N43" s="12">
        <v>39</v>
      </c>
      <c r="O43" s="12" t="s">
        <v>217</v>
      </c>
      <c r="P43" s="18">
        <v>635888300</v>
      </c>
      <c r="Q43" s="12">
        <v>1996</v>
      </c>
    </row>
    <row r="44" spans="14:17" x14ac:dyDescent="0.25">
      <c r="N44" s="12">
        <v>40</v>
      </c>
      <c r="O44" s="12" t="s">
        <v>218</v>
      </c>
      <c r="P44" s="18">
        <v>621799900</v>
      </c>
      <c r="Q44" s="12">
        <v>1990</v>
      </c>
    </row>
    <row r="45" spans="14:17" x14ac:dyDescent="0.25">
      <c r="N45" s="12">
        <v>41</v>
      </c>
      <c r="O45" s="12" t="s">
        <v>219</v>
      </c>
      <c r="P45" s="18">
        <v>619667600</v>
      </c>
      <c r="Q45" s="12">
        <v>2017</v>
      </c>
    </row>
    <row r="46" spans="14:17" x14ac:dyDescent="0.25">
      <c r="N46" s="12">
        <v>42</v>
      </c>
      <c r="O46" s="12" t="s">
        <v>220</v>
      </c>
      <c r="P46" s="18">
        <v>618762600</v>
      </c>
      <c r="Q46" s="12">
        <v>1940</v>
      </c>
    </row>
    <row r="47" spans="14:17" x14ac:dyDescent="0.25">
      <c r="N47" s="12">
        <v>43</v>
      </c>
      <c r="O47" s="12" t="s">
        <v>221</v>
      </c>
      <c r="P47" s="18">
        <v>616744200</v>
      </c>
      <c r="Q47" s="12">
        <v>1963</v>
      </c>
    </row>
    <row r="48" spans="14:17" x14ac:dyDescent="0.25">
      <c r="N48" s="12">
        <v>44</v>
      </c>
      <c r="O48" s="12" t="s">
        <v>222</v>
      </c>
      <c r="P48" s="18">
        <v>616437200</v>
      </c>
      <c r="Q48" s="12">
        <v>1984</v>
      </c>
    </row>
    <row r="49" spans="14:17" x14ac:dyDescent="0.25">
      <c r="N49" s="12">
        <v>45</v>
      </c>
      <c r="O49" s="12" t="s">
        <v>223</v>
      </c>
      <c r="P49" s="18">
        <v>608634000</v>
      </c>
      <c r="Q49" s="12">
        <v>1964</v>
      </c>
    </row>
    <row r="50" spans="14:17" x14ac:dyDescent="0.25">
      <c r="N50" s="12">
        <v>46</v>
      </c>
      <c r="O50" s="12" t="s">
        <v>224</v>
      </c>
      <c r="P50" s="18">
        <v>606901600</v>
      </c>
      <c r="Q50" s="12">
        <v>1970</v>
      </c>
    </row>
    <row r="51" spans="14:17" x14ac:dyDescent="0.25">
      <c r="N51" s="12">
        <v>47</v>
      </c>
      <c r="O51" s="12" t="s">
        <v>225</v>
      </c>
      <c r="P51" s="18">
        <v>603257100</v>
      </c>
      <c r="Q51" s="12">
        <v>1973</v>
      </c>
    </row>
    <row r="52" spans="14:17" x14ac:dyDescent="0.25">
      <c r="N52" s="12">
        <v>48</v>
      </c>
      <c r="O52" s="12" t="s">
        <v>226</v>
      </c>
      <c r="P52" s="18">
        <v>600872700</v>
      </c>
      <c r="Q52" s="12">
        <v>1953</v>
      </c>
    </row>
    <row r="53" spans="14:17" x14ac:dyDescent="0.25">
      <c r="N53" s="12">
        <v>49</v>
      </c>
      <c r="O53" s="12" t="s">
        <v>227</v>
      </c>
      <c r="P53" s="18">
        <v>593288400</v>
      </c>
      <c r="Q53" s="12">
        <v>2006</v>
      </c>
    </row>
    <row r="54" spans="14:17" x14ac:dyDescent="0.25">
      <c r="N54" s="12">
        <v>50</v>
      </c>
      <c r="O54" s="12" t="s">
        <v>228</v>
      </c>
      <c r="P54" s="18">
        <v>593169200</v>
      </c>
      <c r="Q54" s="12">
        <v>1956</v>
      </c>
    </row>
  </sheetData>
  <mergeCells count="1">
    <mergeCell ref="A2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D29"/>
  <sheetViews>
    <sheetView showGridLines="0" workbookViewId="0">
      <selection activeCell="J29" sqref="J29"/>
    </sheetView>
  </sheetViews>
  <sheetFormatPr defaultRowHeight="15" x14ac:dyDescent="0.25"/>
  <cols>
    <col min="2" max="2" width="10.5703125" bestFit="1" customWidth="1"/>
    <col min="3" max="3" width="7.140625" customWidth="1"/>
    <col min="4" max="4" width="9.85546875" customWidth="1"/>
    <col min="7" max="24" width="3.7109375" customWidth="1"/>
    <col min="26" max="31" width="9.140625" customWidth="1"/>
  </cols>
  <sheetData>
    <row r="1" spans="1:30" x14ac:dyDescent="0.25">
      <c r="A1" t="s">
        <v>236</v>
      </c>
      <c r="E1" s="24"/>
      <c r="H1" s="16"/>
    </row>
    <row r="2" spans="1:30" x14ac:dyDescent="0.25">
      <c r="A2" t="s">
        <v>237</v>
      </c>
      <c r="E2" s="24"/>
      <c r="G2" t="s">
        <v>240</v>
      </c>
      <c r="L2" s="38">
        <f>B6</f>
        <v>0</v>
      </c>
      <c r="M2" s="39"/>
      <c r="N2" s="39"/>
      <c r="O2" s="39"/>
      <c r="P2" s="40"/>
      <c r="Q2" t="s">
        <v>247</v>
      </c>
    </row>
    <row r="3" spans="1:30" x14ac:dyDescent="0.25">
      <c r="A3" t="s">
        <v>238</v>
      </c>
      <c r="E3" s="24"/>
      <c r="L3" s="41" t="s">
        <v>241</v>
      </c>
      <c r="M3" s="41"/>
      <c r="N3" s="41"/>
      <c r="O3" s="41"/>
      <c r="P3" s="41"/>
    </row>
    <row r="4" spans="1:30" x14ac:dyDescent="0.25">
      <c r="A4" t="s">
        <v>239</v>
      </c>
      <c r="E4" s="24"/>
      <c r="G4" s="38">
        <f>B7</f>
        <v>0</v>
      </c>
      <c r="H4" s="39"/>
      <c r="I4" s="39"/>
      <c r="J4" s="39"/>
      <c r="K4" s="40"/>
      <c r="M4" s="38">
        <f>B8</f>
        <v>0</v>
      </c>
      <c r="N4" s="39"/>
      <c r="O4" s="39"/>
      <c r="P4" s="39"/>
      <c r="Q4" s="40"/>
      <c r="R4" t="s">
        <v>246</v>
      </c>
    </row>
    <row r="5" spans="1:30" x14ac:dyDescent="0.25">
      <c r="G5" s="41" t="s">
        <v>244</v>
      </c>
      <c r="H5" s="41"/>
      <c r="I5" s="41"/>
      <c r="J5" s="41"/>
      <c r="K5" s="41"/>
      <c r="M5" s="41" t="s">
        <v>245</v>
      </c>
      <c r="N5" s="41"/>
      <c r="O5" s="41"/>
      <c r="P5" s="41"/>
      <c r="Q5" s="41"/>
    </row>
    <row r="6" spans="1:30" x14ac:dyDescent="0.25">
      <c r="A6" t="s">
        <v>243</v>
      </c>
      <c r="B6" s="23"/>
      <c r="C6" s="2"/>
      <c r="G6" s="25" t="s">
        <v>255</v>
      </c>
      <c r="K6" s="38">
        <f>B9</f>
        <v>0</v>
      </c>
      <c r="L6" s="39"/>
      <c r="M6" s="39"/>
      <c r="N6" s="39"/>
      <c r="O6" s="40"/>
      <c r="Q6" s="38">
        <f>B10</f>
        <v>0</v>
      </c>
      <c r="R6" s="39"/>
      <c r="S6" s="39"/>
      <c r="T6" s="39"/>
      <c r="U6" s="40"/>
      <c r="W6" t="s">
        <v>248</v>
      </c>
    </row>
    <row r="7" spans="1:30" x14ac:dyDescent="0.25">
      <c r="A7" t="s">
        <v>244</v>
      </c>
      <c r="B7" s="23"/>
      <c r="C7" s="2"/>
      <c r="K7" s="41" t="s">
        <v>241</v>
      </c>
      <c r="L7" s="41"/>
      <c r="M7" s="41"/>
      <c r="N7" s="41"/>
      <c r="O7" s="41"/>
      <c r="Q7" s="41" t="s">
        <v>242</v>
      </c>
      <c r="R7" s="41"/>
      <c r="S7" s="41"/>
      <c r="T7" s="41"/>
      <c r="U7" s="41"/>
    </row>
    <row r="8" spans="1:30" x14ac:dyDescent="0.25">
      <c r="A8" t="s">
        <v>245</v>
      </c>
      <c r="B8" s="23"/>
      <c r="C8" s="2"/>
      <c r="G8" t="s">
        <v>249</v>
      </c>
      <c r="Q8" s="38">
        <f>B11</f>
        <v>0</v>
      </c>
      <c r="R8" s="39"/>
      <c r="S8" s="39"/>
      <c r="T8" s="39"/>
      <c r="U8" s="40"/>
      <c r="AA8" s="6" t="s">
        <v>64</v>
      </c>
      <c r="AB8" s="6" t="s">
        <v>65</v>
      </c>
      <c r="AC8" s="6" t="s">
        <v>66</v>
      </c>
      <c r="AD8" s="6" t="s">
        <v>153</v>
      </c>
    </row>
    <row r="9" spans="1:30" x14ac:dyDescent="0.25">
      <c r="A9" t="s">
        <v>243</v>
      </c>
      <c r="B9" s="23"/>
      <c r="C9" s="2"/>
      <c r="Q9" s="41" t="s">
        <v>242</v>
      </c>
      <c r="R9" s="41"/>
      <c r="S9" s="41"/>
      <c r="T9" s="41"/>
      <c r="U9" s="41"/>
      <c r="Z9">
        <v>1</v>
      </c>
      <c r="AA9" t="s">
        <v>107</v>
      </c>
      <c r="AB9" t="s">
        <v>126</v>
      </c>
      <c r="AC9" t="s">
        <v>139</v>
      </c>
      <c r="AD9" t="s">
        <v>160</v>
      </c>
    </row>
    <row r="10" spans="1:30" x14ac:dyDescent="0.25">
      <c r="A10" t="s">
        <v>242</v>
      </c>
      <c r="B10" s="23"/>
      <c r="C10" s="2"/>
      <c r="G10" t="s">
        <v>251</v>
      </c>
      <c r="L10" s="38">
        <f>B12</f>
        <v>0</v>
      </c>
      <c r="M10" s="39"/>
      <c r="N10" s="39"/>
      <c r="O10" s="39"/>
      <c r="P10" s="40"/>
      <c r="Q10" t="s">
        <v>250</v>
      </c>
      <c r="S10" s="38">
        <f>B13</f>
        <v>0</v>
      </c>
      <c r="T10" s="39"/>
      <c r="U10" s="39"/>
      <c r="V10" s="39"/>
      <c r="W10" s="40"/>
      <c r="Z10">
        <v>2</v>
      </c>
      <c r="AA10" t="s">
        <v>102</v>
      </c>
      <c r="AB10" t="s">
        <v>131</v>
      </c>
      <c r="AC10" t="s">
        <v>144</v>
      </c>
      <c r="AD10" t="s">
        <v>168</v>
      </c>
    </row>
    <row r="11" spans="1:30" x14ac:dyDescent="0.25">
      <c r="A11" t="s">
        <v>242</v>
      </c>
      <c r="B11" s="23"/>
      <c r="C11" s="2"/>
      <c r="L11" s="41" t="s">
        <v>244</v>
      </c>
      <c r="M11" s="41"/>
      <c r="N11" s="41"/>
      <c r="O11" s="41"/>
      <c r="P11" s="41"/>
      <c r="S11" s="41" t="s">
        <v>245</v>
      </c>
      <c r="T11" s="41"/>
      <c r="U11" s="41"/>
      <c r="V11" s="41"/>
      <c r="W11" s="41"/>
      <c r="Z11">
        <v>3</v>
      </c>
      <c r="AA11" t="s">
        <v>90</v>
      </c>
      <c r="AB11" t="s">
        <v>113</v>
      </c>
      <c r="AC11" t="s">
        <v>150</v>
      </c>
      <c r="AD11" t="s">
        <v>159</v>
      </c>
    </row>
    <row r="12" spans="1:30" x14ac:dyDescent="0.25">
      <c r="A12" t="s">
        <v>244</v>
      </c>
      <c r="B12" s="23"/>
      <c r="C12" s="2"/>
      <c r="G12" t="s">
        <v>252</v>
      </c>
      <c r="Q12" s="38">
        <f>B14</f>
        <v>0</v>
      </c>
      <c r="R12" s="39"/>
      <c r="S12" s="39"/>
      <c r="T12" s="39"/>
      <c r="U12" s="40"/>
      <c r="V12" t="s">
        <v>253</v>
      </c>
      <c r="Z12">
        <v>4</v>
      </c>
      <c r="AA12" t="s">
        <v>109</v>
      </c>
      <c r="AB12" t="s">
        <v>127</v>
      </c>
      <c r="AC12" t="s">
        <v>140</v>
      </c>
      <c r="AD12" t="s">
        <v>166</v>
      </c>
    </row>
    <row r="13" spans="1:30" x14ac:dyDescent="0.25">
      <c r="A13" t="s">
        <v>245</v>
      </c>
      <c r="B13" s="23"/>
      <c r="C13" s="2"/>
      <c r="Q13" s="41" t="s">
        <v>242</v>
      </c>
      <c r="R13" s="41"/>
      <c r="S13" s="41"/>
      <c r="T13" s="41"/>
      <c r="U13" s="41"/>
      <c r="Z13">
        <v>5</v>
      </c>
      <c r="AA13" t="s">
        <v>93</v>
      </c>
      <c r="AB13" t="s">
        <v>123</v>
      </c>
      <c r="AC13" t="s">
        <v>136</v>
      </c>
      <c r="AD13" t="s">
        <v>171</v>
      </c>
    </row>
    <row r="14" spans="1:30" x14ac:dyDescent="0.25">
      <c r="A14" t="s">
        <v>242</v>
      </c>
      <c r="B14" s="23"/>
      <c r="C14" s="2"/>
      <c r="G14" t="s">
        <v>254</v>
      </c>
      <c r="O14" s="38">
        <f>B15</f>
        <v>0</v>
      </c>
      <c r="P14" s="39"/>
      <c r="Q14" s="39"/>
      <c r="R14" s="39"/>
      <c r="S14" s="40"/>
      <c r="T14" t="s">
        <v>253</v>
      </c>
      <c r="Z14">
        <v>6</v>
      </c>
      <c r="AA14" t="s">
        <v>101</v>
      </c>
      <c r="AB14" t="s">
        <v>130</v>
      </c>
      <c r="AC14" t="s">
        <v>134</v>
      </c>
      <c r="AD14" t="s">
        <v>169</v>
      </c>
    </row>
    <row r="15" spans="1:30" x14ac:dyDescent="0.25">
      <c r="A15" t="s">
        <v>244</v>
      </c>
      <c r="B15" s="23"/>
      <c r="C15" s="2"/>
      <c r="O15" s="41" t="s">
        <v>244</v>
      </c>
      <c r="P15" s="41"/>
      <c r="Q15" s="41"/>
      <c r="R15" s="41"/>
      <c r="S15" s="41"/>
      <c r="Z15">
        <v>7</v>
      </c>
      <c r="AA15" t="s">
        <v>100</v>
      </c>
      <c r="AB15" t="s">
        <v>119</v>
      </c>
      <c r="AC15" t="s">
        <v>137</v>
      </c>
      <c r="AD15" t="s">
        <v>164</v>
      </c>
    </row>
    <row r="16" spans="1:30" x14ac:dyDescent="0.25">
      <c r="Z16">
        <v>8</v>
      </c>
      <c r="AA16" t="s">
        <v>104</v>
      </c>
      <c r="AB16" t="s">
        <v>125</v>
      </c>
      <c r="AC16" t="s">
        <v>152</v>
      </c>
      <c r="AD16" t="s">
        <v>156</v>
      </c>
    </row>
    <row r="17" spans="26:30" x14ac:dyDescent="0.25">
      <c r="Z17">
        <v>9</v>
      </c>
      <c r="AA17" t="s">
        <v>103</v>
      </c>
      <c r="AB17" t="s">
        <v>117</v>
      </c>
      <c r="AC17" t="s">
        <v>142</v>
      </c>
      <c r="AD17" t="s">
        <v>162</v>
      </c>
    </row>
    <row r="18" spans="26:30" x14ac:dyDescent="0.25">
      <c r="Z18">
        <v>10</v>
      </c>
      <c r="AA18" t="s">
        <v>96</v>
      </c>
      <c r="AB18" t="s">
        <v>124</v>
      </c>
      <c r="AC18" t="s">
        <v>132</v>
      </c>
      <c r="AD18" t="s">
        <v>173</v>
      </c>
    </row>
    <row r="19" spans="26:30" x14ac:dyDescent="0.25">
      <c r="Z19">
        <v>11</v>
      </c>
      <c r="AA19" t="s">
        <v>91</v>
      </c>
      <c r="AB19" t="s">
        <v>129</v>
      </c>
      <c r="AC19" t="s">
        <v>149</v>
      </c>
      <c r="AD19" t="s">
        <v>165</v>
      </c>
    </row>
    <row r="20" spans="26:30" x14ac:dyDescent="0.25">
      <c r="Z20">
        <v>12</v>
      </c>
      <c r="AA20" t="s">
        <v>95</v>
      </c>
      <c r="AB20" t="s">
        <v>118</v>
      </c>
      <c r="AC20" t="s">
        <v>141</v>
      </c>
      <c r="AD20" t="s">
        <v>157</v>
      </c>
    </row>
    <row r="21" spans="26:30" x14ac:dyDescent="0.25">
      <c r="Z21">
        <v>13</v>
      </c>
      <c r="AA21" t="s">
        <v>97</v>
      </c>
      <c r="AB21" t="s">
        <v>128</v>
      </c>
      <c r="AC21" t="s">
        <v>138</v>
      </c>
      <c r="AD21" t="s">
        <v>170</v>
      </c>
    </row>
    <row r="22" spans="26:30" x14ac:dyDescent="0.25">
      <c r="Z22">
        <v>14</v>
      </c>
      <c r="AA22" t="s">
        <v>106</v>
      </c>
      <c r="AB22" t="s">
        <v>111</v>
      </c>
      <c r="AC22" t="s">
        <v>133</v>
      </c>
      <c r="AD22" t="s">
        <v>154</v>
      </c>
    </row>
    <row r="23" spans="26:30" x14ac:dyDescent="0.25">
      <c r="Z23">
        <v>15</v>
      </c>
      <c r="AA23" t="s">
        <v>105</v>
      </c>
      <c r="AB23" t="s">
        <v>115</v>
      </c>
      <c r="AC23" t="s">
        <v>148</v>
      </c>
      <c r="AD23" t="s">
        <v>163</v>
      </c>
    </row>
    <row r="24" spans="26:30" x14ac:dyDescent="0.25">
      <c r="Z24">
        <v>16</v>
      </c>
      <c r="AA24" t="s">
        <v>98</v>
      </c>
      <c r="AB24" t="s">
        <v>112</v>
      </c>
      <c r="AC24" t="s">
        <v>143</v>
      </c>
      <c r="AD24" t="s">
        <v>161</v>
      </c>
    </row>
    <row r="25" spans="26:30" x14ac:dyDescent="0.25">
      <c r="Z25">
        <v>17</v>
      </c>
      <c r="AA25" t="s">
        <v>108</v>
      </c>
      <c r="AB25" t="s">
        <v>114</v>
      </c>
      <c r="AC25" t="s">
        <v>145</v>
      </c>
      <c r="AD25" t="s">
        <v>172</v>
      </c>
    </row>
    <row r="26" spans="26:30" x14ac:dyDescent="0.25">
      <c r="Z26">
        <v>18</v>
      </c>
      <c r="AA26" t="s">
        <v>110</v>
      </c>
      <c r="AB26" t="s">
        <v>116</v>
      </c>
      <c r="AC26" t="s">
        <v>135</v>
      </c>
      <c r="AD26" t="s">
        <v>155</v>
      </c>
    </row>
    <row r="27" spans="26:30" x14ac:dyDescent="0.25">
      <c r="Z27">
        <v>19</v>
      </c>
      <c r="AA27" t="s">
        <v>94</v>
      </c>
      <c r="AB27" t="s">
        <v>122</v>
      </c>
      <c r="AC27" t="s">
        <v>151</v>
      </c>
      <c r="AD27" t="s">
        <v>158</v>
      </c>
    </row>
    <row r="28" spans="26:30" x14ac:dyDescent="0.25">
      <c r="Z28">
        <v>20</v>
      </c>
      <c r="AA28" t="s">
        <v>92</v>
      </c>
      <c r="AB28" t="s">
        <v>121</v>
      </c>
      <c r="AC28" t="s">
        <v>146</v>
      </c>
      <c r="AD28" t="s">
        <v>174</v>
      </c>
    </row>
    <row r="29" spans="26:30" x14ac:dyDescent="0.25">
      <c r="Z29">
        <v>21</v>
      </c>
      <c r="AA29" t="s">
        <v>99</v>
      </c>
      <c r="AB29" t="s">
        <v>120</v>
      </c>
      <c r="AC29" t="s">
        <v>147</v>
      </c>
      <c r="AD29" t="s">
        <v>167</v>
      </c>
    </row>
  </sheetData>
  <mergeCells count="20">
    <mergeCell ref="Q12:U12"/>
    <mergeCell ref="Q13:U13"/>
    <mergeCell ref="O14:S14"/>
    <mergeCell ref="O15:S15"/>
    <mergeCell ref="Q9:U9"/>
    <mergeCell ref="L10:P10"/>
    <mergeCell ref="L11:P11"/>
    <mergeCell ref="S10:W10"/>
    <mergeCell ref="S11:W11"/>
    <mergeCell ref="K6:O6"/>
    <mergeCell ref="Q6:U6"/>
    <mergeCell ref="K7:O7"/>
    <mergeCell ref="Q7:U7"/>
    <mergeCell ref="Q8:U8"/>
    <mergeCell ref="L2:P2"/>
    <mergeCell ref="G4:K4"/>
    <mergeCell ref="L3:P3"/>
    <mergeCell ref="M4:Q4"/>
    <mergeCell ref="G5:K5"/>
    <mergeCell ref="M5:Q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2"/>
  <sheetViews>
    <sheetView showGridLines="0" workbookViewId="0">
      <selection activeCell="J12" sqref="J12"/>
    </sheetView>
  </sheetViews>
  <sheetFormatPr defaultRowHeight="15" x14ac:dyDescent="0.25"/>
  <cols>
    <col min="3" max="3" width="10.5703125" bestFit="1" customWidth="1"/>
    <col min="15" max="15" width="10.5703125" customWidth="1"/>
    <col min="16" max="16" width="9.140625" customWidth="1"/>
    <col min="17" max="17" width="10.5703125" customWidth="1"/>
    <col min="18" max="20" width="9.140625" customWidth="1"/>
  </cols>
  <sheetData>
    <row r="1" spans="1:6" x14ac:dyDescent="0.25">
      <c r="A1" t="s">
        <v>243</v>
      </c>
      <c r="C1" s="35"/>
      <c r="D1" s="35"/>
      <c r="E1" s="35"/>
      <c r="F1" s="27"/>
    </row>
    <row r="2" spans="1:6" x14ac:dyDescent="0.25">
      <c r="A2" t="s">
        <v>242</v>
      </c>
      <c r="C2" s="35"/>
      <c r="D2" s="35"/>
      <c r="E2" s="35"/>
      <c r="F2" s="27"/>
    </row>
    <row r="3" spans="1:6" x14ac:dyDescent="0.25">
      <c r="A3" t="s">
        <v>244</v>
      </c>
      <c r="C3" s="35"/>
      <c r="D3" s="35"/>
      <c r="E3" s="35"/>
      <c r="F3" s="27"/>
    </row>
    <row r="4" spans="1:6" x14ac:dyDescent="0.25">
      <c r="A4" t="s">
        <v>245</v>
      </c>
      <c r="C4" s="35"/>
      <c r="D4" s="35"/>
      <c r="E4" s="35"/>
      <c r="F4" s="27"/>
    </row>
    <row r="8" spans="1:6" x14ac:dyDescent="0.25">
      <c r="A8" t="s">
        <v>261</v>
      </c>
      <c r="C8" s="24"/>
      <c r="D8" t="s">
        <v>262</v>
      </c>
    </row>
    <row r="9" spans="1:6" x14ac:dyDescent="0.25">
      <c r="A9" t="s">
        <v>263</v>
      </c>
      <c r="C9" s="26"/>
      <c r="D9" t="s">
        <v>264</v>
      </c>
    </row>
    <row r="10" spans="1:6" x14ac:dyDescent="0.25">
      <c r="A10" t="s">
        <v>265</v>
      </c>
      <c r="C10" s="26"/>
      <c r="D10" t="s">
        <v>264</v>
      </c>
    </row>
    <row r="11" spans="1:6" x14ac:dyDescent="0.25">
      <c r="A11" t="s">
        <v>266</v>
      </c>
    </row>
    <row r="12" spans="1:6" x14ac:dyDescent="0.25">
      <c r="C12" s="26"/>
    </row>
  </sheetData>
  <mergeCells count="4">
    <mergeCell ref="C1:E1"/>
    <mergeCell ref="C2:E2"/>
    <mergeCell ref="C3:E3"/>
    <mergeCell ref="C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Score Sheet</vt:lpstr>
      <vt:lpstr>Conditional</vt:lpstr>
      <vt:lpstr>IF</vt:lpstr>
      <vt:lpstr>Drop Down</vt:lpstr>
      <vt:lpstr>VLookup</vt:lpstr>
      <vt:lpstr>Randbetween</vt:lpstr>
      <vt:lpstr>Macros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</dc:creator>
  <cp:lastModifiedBy>Megan Rees</cp:lastModifiedBy>
  <cp:lastPrinted>2018-06-08T20:48:13Z</cp:lastPrinted>
  <dcterms:created xsi:type="dcterms:W3CDTF">2018-06-08T15:05:56Z</dcterms:created>
  <dcterms:modified xsi:type="dcterms:W3CDTF">2018-06-11T16:45:40Z</dcterms:modified>
</cp:coreProperties>
</file>